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 Pierce\Desktop\"/>
    </mc:Choice>
  </mc:AlternateContent>
  <bookViews>
    <workbookView xWindow="0" yWindow="0" windowWidth="20490" windowHeight="7755"/>
  </bookViews>
  <sheets>
    <sheet name="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9" i="1"/>
  <c r="M8" i="1"/>
  <c r="M7" i="1"/>
  <c r="M6" i="1"/>
  <c r="M5" i="1"/>
  <c r="M4" i="1"/>
  <c r="K5" i="1"/>
  <c r="K7" i="1"/>
  <c r="L5" i="1"/>
  <c r="L7" i="1"/>
  <c r="G5" i="1"/>
  <c r="B5" i="1"/>
  <c r="F5" i="1"/>
  <c r="E5" i="1"/>
  <c r="C5" i="1"/>
  <c r="D5" i="1"/>
  <c r="H5" i="1"/>
  <c r="J5" i="1"/>
  <c r="G7" i="1"/>
  <c r="B7" i="1"/>
  <c r="F7" i="1"/>
  <c r="E7" i="1"/>
  <c r="C7" i="1"/>
  <c r="D7" i="1"/>
  <c r="H7" i="1"/>
  <c r="J7" i="1"/>
</calcChain>
</file>

<file path=xl/sharedStrings.xml><?xml version="1.0" encoding="utf-8"?>
<sst xmlns="http://schemas.openxmlformats.org/spreadsheetml/2006/main" count="21" uniqueCount="21">
  <si>
    <t>*Greater Fremont Region reflects workforce/commutes patterns in and out of Dodge County, Nebraska.</t>
  </si>
  <si>
    <t>Spanish or Spanish Creole (ages 18-64)</t>
  </si>
  <si>
    <t>Spanish or Spanish Creole</t>
  </si>
  <si>
    <t>Speak some other language</t>
  </si>
  <si>
    <t>Speak only English</t>
  </si>
  <si>
    <t>Total Population Aged 5+</t>
  </si>
  <si>
    <t>Totals</t>
  </si>
  <si>
    <t>Spanish Speaking Population in Greater Fremont Region*</t>
  </si>
  <si>
    <t>Counties</t>
  </si>
  <si>
    <t>Dodge, NE</t>
  </si>
  <si>
    <t>Burt, NE</t>
  </si>
  <si>
    <t>Cuming, NE</t>
  </si>
  <si>
    <t>Colfax, NE</t>
  </si>
  <si>
    <t>Butler, NE</t>
  </si>
  <si>
    <t>Saunders, NE</t>
  </si>
  <si>
    <t>Cass, NE</t>
  </si>
  <si>
    <t>Washington, NE</t>
  </si>
  <si>
    <t>Douglas, NE</t>
  </si>
  <si>
    <t>Sarpy, NE</t>
  </si>
  <si>
    <t>Pottawattamie, IA</t>
  </si>
  <si>
    <t>Source: US Census, American Fact Finder,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</si>
</sst>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4" fillId="0" borderId="0" xfId="0" applyFont="1"/>
    <xf numFmtId="0" fontId="4" fillId="0" borderId="0" xfId="0" applyFont="1" applyFill="1"/>
    <xf numFmtId="3" fontId="0" fillId="2" borderId="0" xfId="0" applyNumberFormat="1" applyFill="1"/>
    <xf numFmtId="0" fontId="0" fillId="2" borderId="0" xfId="0" applyFill="1" applyBorder="1" applyAlignment="1">
      <alignment horizontal="right" vertical="center"/>
    </xf>
    <xf numFmtId="0" fontId="0" fillId="3" borderId="0" xfId="0" applyFill="1"/>
    <xf numFmtId="164" fontId="0" fillId="0" borderId="0" xfId="0" applyNumberFormat="1" applyFill="1"/>
    <xf numFmtId="3" fontId="0" fillId="0" borderId="0" xfId="0" applyNumberFormat="1" applyFill="1"/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2" fillId="5" borderId="0" xfId="0" applyFont="1" applyFill="1"/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L3" sqref="L3"/>
    </sheetView>
  </sheetViews>
  <sheetFormatPr defaultRowHeight="15" x14ac:dyDescent="0.25"/>
  <cols>
    <col min="1" max="1" width="36.140625" bestFit="1" customWidth="1"/>
    <col min="2" max="2" width="8.140625" bestFit="1" customWidth="1"/>
    <col min="3" max="3" width="9.85546875" bestFit="1" customWidth="1"/>
    <col min="4" max="4" width="8.28515625" bestFit="1" customWidth="1"/>
    <col min="5" max="5" width="10" bestFit="1" customWidth="1"/>
    <col min="6" max="6" width="11.140625" bestFit="1" customWidth="1"/>
    <col min="7" max="7" width="10.140625" bestFit="1" customWidth="1"/>
    <col min="8" max="8" width="11.42578125" bestFit="1" customWidth="1"/>
    <col min="9" max="9" width="17.28515625" bestFit="1" customWidth="1"/>
    <col min="10" max="10" width="9.28515625" bestFit="1" customWidth="1"/>
    <col min="11" max="11" width="12.5703125" bestFit="1" customWidth="1"/>
    <col min="12" max="12" width="15.28515625" bestFit="1" customWidth="1"/>
  </cols>
  <sheetData>
    <row r="1" spans="1:19" s="12" customFormat="1" ht="21" x14ac:dyDescent="0.3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9" x14ac:dyDescent="0.25">
      <c r="B2" s="17" t="s">
        <v>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9" s="10" customFormat="1" x14ac:dyDescent="0.25">
      <c r="A3" s="11"/>
      <c r="B3" s="11" t="s">
        <v>10</v>
      </c>
      <c r="C3" s="11" t="s">
        <v>13</v>
      </c>
      <c r="D3" s="11" t="s">
        <v>15</v>
      </c>
      <c r="E3" s="11" t="s">
        <v>12</v>
      </c>
      <c r="F3" s="11" t="s">
        <v>11</v>
      </c>
      <c r="G3" s="13" t="s">
        <v>9</v>
      </c>
      <c r="H3" s="11" t="s">
        <v>17</v>
      </c>
      <c r="I3" s="11" t="s">
        <v>19</v>
      </c>
      <c r="J3" s="11" t="s">
        <v>18</v>
      </c>
      <c r="K3" s="11" t="s">
        <v>14</v>
      </c>
      <c r="L3" s="11" t="s">
        <v>16</v>
      </c>
      <c r="M3" s="11" t="s">
        <v>6</v>
      </c>
      <c r="N3" s="11"/>
      <c r="O3" s="11"/>
      <c r="P3" s="11"/>
      <c r="Q3" s="11"/>
      <c r="R3" s="11"/>
      <c r="S3" s="11"/>
    </row>
    <row r="4" spans="1:19" x14ac:dyDescent="0.25">
      <c r="A4" s="9" t="s">
        <v>5</v>
      </c>
      <c r="B4" s="8">
        <v>6347</v>
      </c>
      <c r="C4" s="8">
        <v>7822</v>
      </c>
      <c r="D4" s="8">
        <v>23782</v>
      </c>
      <c r="E4" s="8">
        <v>9604</v>
      </c>
      <c r="F4" s="8">
        <v>8587</v>
      </c>
      <c r="G4" s="8">
        <v>34396</v>
      </c>
      <c r="H4" s="8">
        <v>490369</v>
      </c>
      <c r="I4" s="8">
        <v>87001</v>
      </c>
      <c r="J4" s="8">
        <v>152537</v>
      </c>
      <c r="K4" s="8">
        <v>19530</v>
      </c>
      <c r="L4" s="8">
        <v>19111</v>
      </c>
      <c r="M4" s="8">
        <f>SUM(B4:L4)</f>
        <v>859086</v>
      </c>
      <c r="N4" s="1"/>
      <c r="O4" s="1"/>
      <c r="P4" s="1"/>
      <c r="Q4" s="1"/>
      <c r="R4" s="1"/>
      <c r="S4" s="1"/>
    </row>
    <row r="5" spans="1:19" x14ac:dyDescent="0.25">
      <c r="A5" s="14" t="s">
        <v>4</v>
      </c>
      <c r="B5" s="8">
        <f t="shared" ref="B5:H5" si="0">B4*B6</f>
        <v>6207.366</v>
      </c>
      <c r="C5" s="8">
        <f t="shared" si="0"/>
        <v>7462.1880000000001</v>
      </c>
      <c r="D5" s="8">
        <f t="shared" si="0"/>
        <v>23044.758000000002</v>
      </c>
      <c r="E5" s="8">
        <f t="shared" si="0"/>
        <v>5618.3399999999992</v>
      </c>
      <c r="F5" s="8">
        <f t="shared" si="0"/>
        <v>7848.518</v>
      </c>
      <c r="G5" s="8">
        <f t="shared" si="0"/>
        <v>31025.191999999999</v>
      </c>
      <c r="H5" s="8">
        <f t="shared" si="0"/>
        <v>421717.33999999997</v>
      </c>
      <c r="I5" s="8"/>
      <c r="J5" s="8">
        <f>J4*J6</f>
        <v>139723.89199999999</v>
      </c>
      <c r="K5" s="8">
        <f>K4*K6</f>
        <v>18729.27</v>
      </c>
      <c r="L5" s="8">
        <f>L4*L6</f>
        <v>18671.447</v>
      </c>
      <c r="M5" s="8">
        <f>SUM(B5:L5)</f>
        <v>680048.31099999999</v>
      </c>
      <c r="N5" s="1"/>
      <c r="O5" s="1"/>
      <c r="P5" s="1"/>
      <c r="Q5" s="1"/>
      <c r="R5" s="1"/>
      <c r="S5" s="1"/>
    </row>
    <row r="6" spans="1:19" x14ac:dyDescent="0.25">
      <c r="A6" s="15"/>
      <c r="B6" s="7">
        <v>0.97799999999999998</v>
      </c>
      <c r="C6" s="7">
        <v>0.95400000000000007</v>
      </c>
      <c r="D6" s="7">
        <v>0.96900000000000008</v>
      </c>
      <c r="E6" s="7">
        <v>0.58499999999999996</v>
      </c>
      <c r="F6" s="7">
        <v>0.91400000000000003</v>
      </c>
      <c r="G6" s="7">
        <v>0.90200000000000002</v>
      </c>
      <c r="H6" s="7">
        <v>0.86</v>
      </c>
      <c r="I6" s="7">
        <v>0.93899999999999995</v>
      </c>
      <c r="J6" s="7">
        <v>0.91599999999999993</v>
      </c>
      <c r="K6" s="7">
        <v>0.95899999999999996</v>
      </c>
      <c r="L6" s="7">
        <v>0.97699999999999998</v>
      </c>
      <c r="M6" s="7">
        <f>M5/M4</f>
        <v>0.79159514996170344</v>
      </c>
      <c r="N6" s="1"/>
      <c r="O6" s="1"/>
      <c r="P6" s="1"/>
      <c r="Q6" s="1"/>
      <c r="R6" s="1"/>
      <c r="S6" s="1"/>
    </row>
    <row r="7" spans="1:19" x14ac:dyDescent="0.25">
      <c r="A7" s="14" t="s">
        <v>3</v>
      </c>
      <c r="B7" s="8">
        <f t="shared" ref="B7:H7" si="1">B4*B8</f>
        <v>139.63399999999999</v>
      </c>
      <c r="C7" s="8">
        <f t="shared" si="1"/>
        <v>359.81200000000001</v>
      </c>
      <c r="D7" s="8">
        <f t="shared" si="1"/>
        <v>737.24199999999996</v>
      </c>
      <c r="E7" s="8">
        <f t="shared" si="1"/>
        <v>3985.66</v>
      </c>
      <c r="F7" s="8">
        <f t="shared" si="1"/>
        <v>738.48199999999997</v>
      </c>
      <c r="G7" s="8">
        <f t="shared" si="1"/>
        <v>3370.808</v>
      </c>
      <c r="H7" s="8">
        <f t="shared" si="1"/>
        <v>68651.66</v>
      </c>
      <c r="I7" s="8"/>
      <c r="J7" s="8">
        <f>J4*J8</f>
        <v>12813.108</v>
      </c>
      <c r="K7" s="8">
        <f>K4*K8</f>
        <v>800.73</v>
      </c>
      <c r="L7" s="8">
        <f>L4*L8</f>
        <v>439.553</v>
      </c>
      <c r="M7" s="8">
        <f>SUM(B7:L7)</f>
        <v>92036.689000000013</v>
      </c>
      <c r="N7" s="1"/>
      <c r="O7" s="1"/>
      <c r="P7" s="1"/>
      <c r="Q7" s="1"/>
      <c r="R7" s="1"/>
      <c r="S7" s="1"/>
    </row>
    <row r="8" spans="1:19" x14ac:dyDescent="0.25">
      <c r="A8" s="16"/>
      <c r="B8" s="7">
        <v>2.1999999999999999E-2</v>
      </c>
      <c r="C8" s="7">
        <v>4.5999999999999999E-2</v>
      </c>
      <c r="D8" s="7">
        <v>3.1E-2</v>
      </c>
      <c r="E8" s="7">
        <v>0.41499999999999998</v>
      </c>
      <c r="F8" s="7">
        <v>8.5999999999999993E-2</v>
      </c>
      <c r="G8" s="7">
        <v>9.8000000000000004E-2</v>
      </c>
      <c r="H8" s="7">
        <v>0.14000000000000001</v>
      </c>
      <c r="I8" s="7">
        <v>6.0999999999999999E-2</v>
      </c>
      <c r="J8" s="7">
        <v>8.4000000000000005E-2</v>
      </c>
      <c r="K8" s="7">
        <v>4.1000000000000002E-2</v>
      </c>
      <c r="L8" s="7">
        <v>2.3E-2</v>
      </c>
      <c r="M8" s="7">
        <f>M7/M4</f>
        <v>0.1071332660525256</v>
      </c>
      <c r="N8" s="1"/>
      <c r="O8" s="1"/>
      <c r="P8" s="1"/>
      <c r="Q8" s="1"/>
      <c r="R8" s="1"/>
      <c r="S8" s="1"/>
    </row>
    <row r="9" spans="1:19" s="6" customFormat="1" x14ac:dyDescent="0.25">
      <c r="A9" s="5" t="s">
        <v>2</v>
      </c>
      <c r="B9" s="4">
        <v>88</v>
      </c>
      <c r="C9" s="4">
        <v>194</v>
      </c>
      <c r="D9" s="4">
        <v>505</v>
      </c>
      <c r="E9" s="4">
        <v>3693</v>
      </c>
      <c r="F9" s="4">
        <v>675</v>
      </c>
      <c r="G9" s="4">
        <v>2944</v>
      </c>
      <c r="H9" s="4">
        <v>44027</v>
      </c>
      <c r="I9" s="4">
        <v>4422</v>
      </c>
      <c r="J9" s="4">
        <v>7574</v>
      </c>
      <c r="K9" s="4">
        <v>411</v>
      </c>
      <c r="L9" s="4">
        <v>331</v>
      </c>
      <c r="M9" s="4">
        <f>SUM(B9:L9)</f>
        <v>64864</v>
      </c>
      <c r="N9" s="1"/>
      <c r="O9" s="1"/>
      <c r="P9" s="1"/>
      <c r="Q9" s="1"/>
      <c r="R9" s="1"/>
      <c r="S9" s="1"/>
    </row>
    <row r="10" spans="1:19" x14ac:dyDescent="0.25">
      <c r="A10" s="5" t="s">
        <v>1</v>
      </c>
      <c r="B10" s="4">
        <v>65</v>
      </c>
      <c r="C10" s="4">
        <v>130</v>
      </c>
      <c r="D10" s="4">
        <v>259</v>
      </c>
      <c r="E10" s="4">
        <v>2406</v>
      </c>
      <c r="F10" s="4">
        <v>371</v>
      </c>
      <c r="G10" s="4">
        <v>1884</v>
      </c>
      <c r="H10" s="4">
        <v>29778</v>
      </c>
      <c r="I10" s="4">
        <v>2999</v>
      </c>
      <c r="J10" s="4">
        <v>5229</v>
      </c>
      <c r="K10" s="4">
        <v>266</v>
      </c>
      <c r="L10" s="4">
        <v>254</v>
      </c>
      <c r="M10" s="4">
        <f>SUM(B10:L10)</f>
        <v>43641</v>
      </c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9" s="2" customFormat="1" x14ac:dyDescent="0.25">
      <c r="A12" s="3" t="s">
        <v>0</v>
      </c>
      <c r="M12" s="3"/>
      <c r="N12" s="3"/>
      <c r="O12" s="3"/>
      <c r="P12" s="3"/>
      <c r="Q12" s="3"/>
      <c r="R12" s="3"/>
    </row>
    <row r="13" spans="1:19" x14ac:dyDescent="0.25">
      <c r="A13" s="3" t="s">
        <v>20</v>
      </c>
      <c r="M13" s="1"/>
      <c r="N13" s="1"/>
      <c r="O13" s="1"/>
      <c r="P13" s="1"/>
      <c r="Q13" s="1"/>
      <c r="R13" s="1"/>
    </row>
    <row r="14" spans="1:1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</sheetData>
  <mergeCells count="4">
    <mergeCell ref="A5:A6"/>
    <mergeCell ref="A7:A8"/>
    <mergeCell ref="B2:M2"/>
    <mergeCell ref="A1:M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27573361AF3042B734E67C34A986E6" ma:contentTypeVersion="4" ma:contentTypeDescription="Create a new document." ma:contentTypeScope="" ma:versionID="816ffbe2474467cfc6c2ab35d6aac865">
  <xsd:schema xmlns:xsd="http://www.w3.org/2001/XMLSchema" xmlns:xs="http://www.w3.org/2001/XMLSchema" xmlns:p="http://schemas.microsoft.com/office/2006/metadata/properties" xmlns:ns2="55967a09-b96c-481d-b98c-861a6f4ae28d" targetNamespace="http://schemas.microsoft.com/office/2006/metadata/properties" ma:root="true" ma:fieldsID="5d1db1bdff2415618358b4d25c42ae52" ns2:_="">
    <xsd:import namespace="55967a09-b96c-481d-b98c-861a6f4ae28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67a09-b96c-481d-b98c-861a6f4ae2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5967a09-b96c-481d-b98c-861a6f4ae28d">
      <UserInfo>
        <DisplayName>Barb Pierce</DisplayName>
        <AccountId>80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233F8A2-A0E6-484A-A07B-FA5E9379E6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2153B6-A81B-4B76-8FDB-B97E1A52A6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67a09-b96c-481d-b98c-861a6f4ae2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A87BEE-AA01-4B91-B9E8-EF803B08C5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5967a09-b96c-481d-b98c-861a6f4ae28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Harry, CEcD</dc:creator>
  <cp:lastModifiedBy>Barb Pierce</cp:lastModifiedBy>
  <cp:lastPrinted>2016-12-07T18:40:10Z</cp:lastPrinted>
  <dcterms:created xsi:type="dcterms:W3CDTF">2016-12-07T18:27:26Z</dcterms:created>
  <dcterms:modified xsi:type="dcterms:W3CDTF">2017-01-04T22:54:32Z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0x010100FF27573361AF3042B734E67C34A986E6</vt:lpwstr>
  </property>
</Properties>
</file>